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1340" windowHeight="9345"/>
  </bookViews>
  <sheets>
    <sheet name="Ведомость объемов работ 5 граф" sheetId="1" r:id="rId1"/>
  </sheets>
  <definedNames>
    <definedName name="Constr" localSheetId="0">'Ведомость объемов работ 5 граф'!#REF!</definedName>
    <definedName name="FOT" localSheetId="0">'Ведомость объемов работ 5 граф'!#REF!</definedName>
    <definedName name="Ind" localSheetId="0">'Ведомость объемов работ 5 граф'!#REF!</definedName>
    <definedName name="Obj" localSheetId="0">'Ведомость объемов работ 5 граф'!#REF!</definedName>
    <definedName name="Obosn" localSheetId="0">'Ведомость объемов работ 5 граф'!#REF!</definedName>
    <definedName name="SmPr" localSheetId="0">'Ведомость объемов работ 5 граф'!#REF!</definedName>
    <definedName name="_xlnm.Print_Titles" localSheetId="0">'Ведомость объемов работ 5 граф'!$14:$14</definedName>
  </definedNames>
  <calcPr calcId="125725"/>
</workbook>
</file>

<file path=xl/calcChain.xml><?xml version="1.0" encoding="utf-8"?>
<calcChain xmlns="http://schemas.openxmlformats.org/spreadsheetml/2006/main">
  <c r="D146" i="1"/>
  <c r="D128"/>
  <c r="D122"/>
  <c r="D113"/>
  <c r="D112"/>
  <c r="D106"/>
  <c r="D100"/>
  <c r="D99"/>
  <c r="D93"/>
  <c r="D91"/>
  <c r="D80"/>
  <c r="D79"/>
  <c r="D78"/>
  <c r="D64"/>
  <c r="D50"/>
  <c r="D45"/>
</calcChain>
</file>

<file path=xl/sharedStrings.xml><?xml version="1.0" encoding="utf-8"?>
<sst xmlns="http://schemas.openxmlformats.org/spreadsheetml/2006/main" count="268" uniqueCount="153">
  <si>
    <t>№ пп</t>
  </si>
  <si>
    <t>Наименование</t>
  </si>
  <si>
    <t>Ед. изм.</t>
  </si>
  <si>
    <t>Кол.</t>
  </si>
  <si>
    <t>Примечание</t>
  </si>
  <si>
    <t xml:space="preserve">                           Раздел 1. Земляные работы</t>
  </si>
  <si>
    <t>Разработка грунта в траншеях экскаватором «обратная лопата» с ковшом вместимостью 0,5 (0,5-0,63) м3, группа грунтов: 2</t>
  </si>
  <si>
    <t>1000 м3 грунта</t>
  </si>
  <si>
    <t>Разработка грунта вручную в траншеях глубиной до 2 м без креплений с откосами, группа грунтов: 2</t>
  </si>
  <si>
    <t>100 м3 грунта</t>
  </si>
  <si>
    <t>Разработка грунта с погрузкой на автомобили-самосвалы экскаваторами с ковшом вместимостью: 0,5 (0,5-0,63) м3, группа грунтов 2</t>
  </si>
  <si>
    <t>Перевозка грузов автомобилями-самосвалами грузоподъемностью 10 т, работающих вне карьера, на расстояние: до 15 км I класс груза</t>
  </si>
  <si>
    <t>1 т груза</t>
  </si>
  <si>
    <t>Работа на отвале, группа грунтов: 2-3</t>
  </si>
  <si>
    <t>Засыпка траншей и котлованов с перемещением грунта до 5 м бульдозерами мощностью: 59 кВт (80 л.с.), группа грунтов 1</t>
  </si>
  <si>
    <t>Песок природный для строительных работ средний</t>
  </si>
  <si>
    <t>м3</t>
  </si>
  <si>
    <t>Уплотнение грунта пневматическими трамбовками, группа грунтов: 1-2</t>
  </si>
  <si>
    <t>100 м3 уплотненного грунта</t>
  </si>
  <si>
    <t xml:space="preserve">                           Раздел 2. Демонтаж в пределах ТК</t>
  </si>
  <si>
    <t>Демонтаж чугунных люков</t>
  </si>
  <si>
    <t>1 люк</t>
  </si>
  <si>
    <t>Монтаж одиночных подкрановых балок на отметке до 25 м массой: до 1,0 т</t>
  </si>
  <si>
    <t>1 т конструкций</t>
  </si>
  <si>
    <t>Укладка балок фундаментных длиной : до 6 м</t>
  </si>
  <si>
    <t>100 шт. сборных конструкций</t>
  </si>
  <si>
    <t>Устройство плит перекрытий каналов площадью: до 5 м2</t>
  </si>
  <si>
    <t>Демонтаж задвижек диаметром: до 50 мм</t>
  </si>
  <si>
    <t>1 задвижка</t>
  </si>
  <si>
    <t>Демонтаж задвижек диаметром: до 150 мм</t>
  </si>
  <si>
    <t>Демонтаж задвижек диаметром: до 200 мм</t>
  </si>
  <si>
    <t>Прокладка трубопроводов в проходном канале при условном давлении 1,6 МПа, температуре 150°С, диаметр труб: 50 мм</t>
  </si>
  <si>
    <t>1 км трубопровода</t>
  </si>
  <si>
    <t>Прокладка трубопроводов в проходном канале при условном давлении 1,6 МПа, температуре 150°С, диаметр труб: 150 мм</t>
  </si>
  <si>
    <t>Прокладка трубопроводов в проходном канале при условном давлении 1,6 МПа, температуре 150°С, диаметр труб: 200 мм</t>
  </si>
  <si>
    <t>Прокладка трубопроводов в проходном канале при условном давлении 1,6 МПа, температуре 150°С, диаметр труб: 250 мм</t>
  </si>
  <si>
    <t>Разборка тепловой изоляции: из ваты минеральной</t>
  </si>
  <si>
    <t>100 м2 наружной площади разобранной изоляции</t>
  </si>
  <si>
    <t>Очистка камер: от сухого ила и грязи без труб и арматуры</t>
  </si>
  <si>
    <t>1 м3 ила, грязи</t>
  </si>
  <si>
    <t>Погрузочные работы при автомобильных перевозках: изделий из сборного железобетона, бетона, керамзитобетона массой до 3 т</t>
  </si>
  <si>
    <t>Погрузочные работы при автомобильных перевозках: изделий металлических (армокаркасы, заготовки трубные и др.)</t>
  </si>
  <si>
    <t>Перевозка грузов автомобилями-самосвалами грузоподъемностью 10 т, работающих вне карьера, на расстояние: до 10 км I класс груза</t>
  </si>
  <si>
    <t>Погрузочные работы при автомобильных перевозках: мусора строительного с погрузкой экскаваторами емкостью ковша до 0,5 м3</t>
  </si>
  <si>
    <t>Перевозка грузов автомобилями-самосвалами грузоподъемностью 10 т, работающих вне карьера, на расстояние: до 25 км I класс груза</t>
  </si>
  <si>
    <t xml:space="preserve">                           Раздел 3. Демонтаж в непроходном канале</t>
  </si>
  <si>
    <t>Разборка горизонтальных поверхностей бетонных конструкций при помощи отбойных молотков, бетон марки: 200</t>
  </si>
  <si>
    <t>1 м3 бетона</t>
  </si>
  <si>
    <t>Демонтаж трубопроводов в непроходных каналах краном диаметром труб: до 150 мм</t>
  </si>
  <si>
    <t>100 м трубопровода</t>
  </si>
  <si>
    <t>Демонтаж трубопроводов в непроходных каналах краном диаметром труб: до 200 мм</t>
  </si>
  <si>
    <t>Демонтаж трубопроводов в непроходных каналах краном диаметром труб: до 250 мм</t>
  </si>
  <si>
    <t>Очистка непроходных каналов: от сухого ила и грязи при снятых трубах, глубина очистки до 2 м</t>
  </si>
  <si>
    <t xml:space="preserve">                           Раздел 4. Монтажные работы в переделах ТК</t>
  </si>
  <si>
    <t>Усиление конструктивных элементов: фундаментов стальными балками</t>
  </si>
  <si>
    <t>1 т</t>
  </si>
  <si>
    <t>Балки двутавровые № 16-22 из стали 18пс</t>
  </si>
  <si>
    <t>т</t>
  </si>
  <si>
    <t>Сталь угловая равнополочная, марка стали Ст3сп, шириной полок 75-90 мм</t>
  </si>
  <si>
    <t>Огрунтовка металлических поверхностей за один раз: лаком БТ-577</t>
  </si>
  <si>
    <t>100 м2 окрашиваемой поверхности</t>
  </si>
  <si>
    <t>Уайт-спирит</t>
  </si>
  <si>
    <t>Лак БТ-577</t>
  </si>
  <si>
    <t>Мастика "Вектор"</t>
  </si>
  <si>
    <t>кг</t>
  </si>
  <si>
    <t>Балки железобетонные перекрытий</t>
  </si>
  <si>
    <t>Устройство ленточных фундаментов: железобетонных при ширине по верху до 1000 мм</t>
  </si>
  <si>
    <t>100 м3 бетона, бутобетона и железобетона в деле</t>
  </si>
  <si>
    <t>Горячекатаная арматурная сталь периодического профиля класса А-III, диаметром 12 мм</t>
  </si>
  <si>
    <t>Бетон тяжелый, класс В15 (М200)</t>
  </si>
  <si>
    <t>Плиты покрытий железобетонные</t>
  </si>
  <si>
    <t>Установка опор из плит и колец диаметром : до 1000 мм</t>
  </si>
  <si>
    <t>100 м3 сборных железобетонных конструкций</t>
  </si>
  <si>
    <t>Кольцо стеновое смотровых колодцев КС7.3 /бетон В15 (М200), объем 0,05 м3, расход арматуры 1,64 кг/ (серия 3.900.1-14)</t>
  </si>
  <si>
    <t>шт.</t>
  </si>
  <si>
    <t>Устройство стяжек: бетонных толщиной 20 мм</t>
  </si>
  <si>
    <t>100 м2 стяжки</t>
  </si>
  <si>
    <t>Устройство стяжек: на каждые 5 мм изменения толщины стяжки добавлять или исключать к расценке 11-01-011-03</t>
  </si>
  <si>
    <t>Устройство гидроизоляции обмазочной: в один слой праймером</t>
  </si>
  <si>
    <t>100 м2 изолируемой поверхности</t>
  </si>
  <si>
    <t>Устройство стяжек: цементных толщиной 20 мм</t>
  </si>
  <si>
    <t>Установка люка</t>
  </si>
  <si>
    <t>1 шт.</t>
  </si>
  <si>
    <t>Люки чугунные тяжелые</t>
  </si>
  <si>
    <t>Установка лестниц в существующих тепловых камерах со стенами: бетонными</t>
  </si>
  <si>
    <t>Установка фасонных частей стальных сварных диаметром: 100-250 мм</t>
  </si>
  <si>
    <t>1 т фасонных частей</t>
  </si>
  <si>
    <t>Фасонные стальные сварные части, диаметр до 800 мм</t>
  </si>
  <si>
    <t>Отводы 90 град. с радиусом кривизны R=1,5 Ду на Ру до 16 МПа (160 кгс/см2), диаметром условного прохода 150 мм, наружным диаметром 159 мм, толщиной стенки 5 мм</t>
  </si>
  <si>
    <t>Отводы 90 град. с радиусом кривизны R=1,5 Ду на Ру до 16 МПа (160 кгс/см2), диаметром условного прохода 200 мм, наружным диаметром 219 мм, толщиной стенки 6 мм</t>
  </si>
  <si>
    <t>Переходы концентрические на Ру до 16 МПа (160 кгс/см2) диаметром условного прохода 250х150 мм, наружным диаметром и толщиной стенки 273х10-159х6 мм</t>
  </si>
  <si>
    <t>Врезка в существующие сети из стальных труб стальных штуцеров (патрубков) диаметром: 50 мм</t>
  </si>
  <si>
    <t>1 врезка</t>
  </si>
  <si>
    <t>Врезка в существующие сети из стальных труб стальных штуцеров (патрубков) диаметром: 150 мм</t>
  </si>
  <si>
    <t>Врезка в существующие сети из стальных труб стальных штуцеров (патрубков) диаметром: 200 мм</t>
  </si>
  <si>
    <t>Установка задвижек или клапанов стальных для горячей воды и пара диаметром: 50 мм</t>
  </si>
  <si>
    <t>1 компл. задвижек или клапана</t>
  </si>
  <si>
    <t>Краны шаровые PN25 BALLOMAX под приварку диаметром 50 мм</t>
  </si>
  <si>
    <t>Установка задвижек или клапанов стальных для горячей воды и пара диаметром: 150 мм</t>
  </si>
  <si>
    <t>Краны шаровые с редуктором под приварку диаметром 150 мм</t>
  </si>
  <si>
    <t>шт</t>
  </si>
  <si>
    <t>Затворы поворотные дисковые трехэксцентриковые с редуктором под приварку диаметром 150 мм</t>
  </si>
  <si>
    <t>Установка задвижек или клапанов стальных для горячей воды и пара диаметром: 200 мм</t>
  </si>
  <si>
    <t>Краны шаровые с редуктором под приварку диаметром 200 мм</t>
  </si>
  <si>
    <t>Бобышки, штуцеры на условное давление: до 10 МПа</t>
  </si>
  <si>
    <t>100 шт.</t>
  </si>
  <si>
    <t>Установка термометров в оправе прямых и угловых</t>
  </si>
  <si>
    <t>1 компл.</t>
  </si>
  <si>
    <t>Установка манометров: с трехходовым краном</t>
  </si>
  <si>
    <t>Краны шаровые под приварку диаметром 15 мм</t>
  </si>
  <si>
    <t>Огрунтовка металлических поверхностей за один раз: грунтовкой ГФ-021</t>
  </si>
  <si>
    <t>Оклеивание поверхности изоляции: рулонными материалами на битумной мастике</t>
  </si>
  <si>
    <t>100 м2 поверхности покрытия изоляции</t>
  </si>
  <si>
    <t>Изол</t>
  </si>
  <si>
    <t>м2</t>
  </si>
  <si>
    <t>Изоляция трубопроводов: матами минераловатными марок 75, 100, плитами минераловатными на синтетическом связующем марки 75</t>
  </si>
  <si>
    <t>1 м3 изоляции</t>
  </si>
  <si>
    <t>Плиты из минеральной ваты на синтетическом связующем М-250 (ГОСТ 9573-82)</t>
  </si>
  <si>
    <t>Стеклопластик рулонный марки РСТ-А-Т-В</t>
  </si>
  <si>
    <t>1000 м2</t>
  </si>
  <si>
    <t xml:space="preserve">                           Раздел 5. Монтажные работы в непроходных каналах</t>
  </si>
  <si>
    <t>Устройство железобетонных фундаментов общего назначения объемом: до 5 м3</t>
  </si>
  <si>
    <t>100 м3 бетона и железобетона в деле</t>
  </si>
  <si>
    <t>Горячекатаная арматурная сталь периодического профиля класса А-III, диаметром 16-18 мм</t>
  </si>
  <si>
    <t>Сетка сварная из арматурной проволоки диаметром 3,0 мм, без покрытия, 100х100 мм</t>
  </si>
  <si>
    <t>Монтаж опорных конструкций: для крепления трубопроводов внутри зданий и сооружений массой до 0,5 т</t>
  </si>
  <si>
    <t>Швеллеры № 20 сталь марки Ст3пс</t>
  </si>
  <si>
    <t>Отдельные конструктивные элементы зданий и сооружений с преобладанием толстолистовой стали, средняя масса сборочной единицы до 0,5 т</t>
  </si>
  <si>
    <t>Прокладка трубопроводов в непроходном канале при условном давлении 1,6 МПа, температуре 150°С, диаметр труб: 150 мм</t>
  </si>
  <si>
    <t>Прокладка трубопроводов в непроходном канале при условном давлении 1,6 МПа, температуре 150°С, диаметр труб: 200 мм</t>
  </si>
  <si>
    <t>Прокладка трубопроводов в непроходном канале при условном давлении 1,6 МПа, температуре 150°С, диаметр труб: 250 мм</t>
  </si>
  <si>
    <t>Устройство плит перекрытий каналов площадью: до 5 м2 (б/у)</t>
  </si>
  <si>
    <t xml:space="preserve">                           Раздел 6. Благоустройство</t>
  </si>
  <si>
    <t>Разборка покрытий и оснований: асфальтобетонных с помощью молотков отбойных</t>
  </si>
  <si>
    <t>100 м3 конструкций</t>
  </si>
  <si>
    <t>Разборка бортовых камней: на щебеночном основании</t>
  </si>
  <si>
    <t>100 м</t>
  </si>
  <si>
    <t>Устройство оснований толщиной 15 см из щебня фракции 40-70 мм при укатке каменных материалов с пределом прочности на сжатие свыше 68,6 до 98,1 МПа (свыше 700 до 1000 кгс/см2): нижнего слоя двухслойных</t>
  </si>
  <si>
    <t>1000 м2 основания</t>
  </si>
  <si>
    <t>Розлив вяжущих материалов</t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</si>
  <si>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</si>
  <si>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1000 м2 покрытия</t>
  </si>
  <si>
    <t>Асфальтобетонные смеси дорожные, аэродромные и асфальтобетон (горячие и теплые для плотного асфальтобетона мелко и крупнозернистые, песчаные), марка II, тип А</t>
  </si>
  <si>
    <t>Асфальтобетонные смеси дорожные, аэродромные и асфальтобетон (горячие и теплые для плотного асфальтобетона мелко и крупнозернистые, песчаные), марка II, тип Б</t>
  </si>
  <si>
    <t>На каждые 0,5 см изменения толщины покрытия добавлять или исключать: к расценке 27-06-020-01</t>
  </si>
  <si>
    <t>Установка бортовых камней бетонных: при других видах покрытий</t>
  </si>
  <si>
    <t>100 м бортового камня</t>
  </si>
  <si>
    <t>Камни бортовые бетонные, марка 400</t>
  </si>
  <si>
    <t>Капитальный ремонт тепловой камеры ТКД3-1 по ул. Древлянка, д.14  корп. 1</t>
  </si>
  <si>
    <t>УТВЕРЖДАЮ:
Главный инженер___________________С.Н. Прилуцкий
"____"___________________2018 г.</t>
  </si>
  <si>
    <t>(наименование объекта)</t>
  </si>
  <si>
    <t>ДЕФЕКТНАЯ ВЕДОМОСТЬ №1</t>
  </si>
  <si>
    <t>на капитальный ремонт тепловой камеры ТКД3-1 по ул. Древлянка, д.14  корп. 1</t>
  </si>
</sst>
</file>

<file path=xl/styles.xml><?xml version="1.0" encoding="utf-8"?>
<styleSheet xmlns="http://schemas.openxmlformats.org/spreadsheetml/2006/main">
  <fonts count="1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sz val="7"/>
      <color theme="1"/>
      <name val="Arial"/>
      <family val="2"/>
      <charset val="204"/>
    </font>
    <font>
      <b/>
      <sz val="7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7"/>
      <name val="Arial"/>
      <family val="2"/>
      <charset val="204"/>
    </font>
    <font>
      <sz val="7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0" fontId="6" fillId="0" borderId="0">
      <alignment horizontal="left" vertical="top"/>
    </xf>
    <xf numFmtId="0" fontId="7" fillId="0" borderId="0">
      <alignment horizontal="right" vertical="top"/>
    </xf>
    <xf numFmtId="0" fontId="8" fillId="0" borderId="0">
      <alignment horizontal="center" vertical="center"/>
    </xf>
    <xf numFmtId="0" fontId="6" fillId="0" borderId="1">
      <alignment horizontal="center" vertical="center"/>
    </xf>
    <xf numFmtId="0" fontId="9" fillId="0" borderId="4">
      <alignment horizontal="center" vertical="center"/>
    </xf>
    <xf numFmtId="0" fontId="6" fillId="0" borderId="1">
      <alignment horizontal="center" vertical="top"/>
    </xf>
    <xf numFmtId="0" fontId="6" fillId="0" borderId="1">
      <alignment horizontal="right" vertical="top"/>
    </xf>
    <xf numFmtId="0" fontId="6" fillId="0" borderId="1">
      <alignment horizontal="left" vertical="top"/>
    </xf>
    <xf numFmtId="0" fontId="9" fillId="0" borderId="0">
      <alignment horizontal="right" vertical="center"/>
    </xf>
    <xf numFmtId="0" fontId="9" fillId="0" borderId="0">
      <alignment horizontal="left" vertical="center"/>
    </xf>
    <xf numFmtId="0" fontId="10" fillId="0" borderId="0">
      <alignment horizontal="left" vertical="center"/>
    </xf>
    <xf numFmtId="0" fontId="10" fillId="0" borderId="4">
      <alignment horizontal="left" vertical="center"/>
    </xf>
    <xf numFmtId="0" fontId="11" fillId="0" borderId="0">
      <alignment horizontal="left" vertical="center"/>
    </xf>
    <xf numFmtId="0" fontId="8" fillId="0" borderId="4">
      <alignment horizontal="center"/>
    </xf>
    <xf numFmtId="0" fontId="10" fillId="0" borderId="0">
      <alignment horizontal="center" vertical="top"/>
    </xf>
    <xf numFmtId="0" fontId="12" fillId="0" borderId="0">
      <alignment horizontal="center"/>
    </xf>
    <xf numFmtId="0" fontId="8" fillId="0" borderId="0">
      <alignment horizontal="center" vertical="top"/>
    </xf>
  </cellStyleXfs>
  <cellXfs count="35">
    <xf numFmtId="0" fontId="0" fillId="0" borderId="0" xfId="0"/>
    <xf numFmtId="0" fontId="4" fillId="0" borderId="0" xfId="0" applyNumberFormat="1" applyFont="1" applyAlignment="1">
      <alignment horizontal="left" vertical="top"/>
    </xf>
    <xf numFmtId="0" fontId="4" fillId="0" borderId="0" xfId="0" applyFont="1"/>
    <xf numFmtId="0" fontId="3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3" fillId="0" borderId="0" xfId="0" applyFont="1" applyBorder="1" applyAlignment="1">
      <alignment horizontal="right" vertical="top"/>
    </xf>
    <xf numFmtId="0" fontId="4" fillId="0" borderId="0" xfId="0" applyNumberFormat="1" applyFont="1" applyAlignment="1">
      <alignment horizontal="right" vertical="top"/>
    </xf>
    <xf numFmtId="0" fontId="0" fillId="0" borderId="0" xfId="0"/>
    <xf numFmtId="0" fontId="4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 indent="8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right" vertical="top" wrapText="1"/>
    </xf>
    <xf numFmtId="0" fontId="5" fillId="0" borderId="1" xfId="0" applyNumberFormat="1" applyFont="1" applyBorder="1" applyAlignment="1">
      <alignment horizontal="right" vertical="top"/>
    </xf>
    <xf numFmtId="49" fontId="4" fillId="0" borderId="0" xfId="0" applyNumberFormat="1" applyFont="1" applyAlignment="1">
      <alignment horizontal="left" vertical="top" wrapText="1"/>
    </xf>
    <xf numFmtId="0" fontId="13" fillId="0" borderId="0" xfId="11" quotePrefix="1" applyFont="1" applyAlignment="1">
      <alignment horizontal="right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left" vertical="top"/>
    </xf>
    <xf numFmtId="49" fontId="14" fillId="0" borderId="1" xfId="0" applyNumberFormat="1" applyFont="1" applyBorder="1" applyAlignment="1">
      <alignment horizontal="left" vertical="top" wrapText="1"/>
    </xf>
    <xf numFmtId="0" fontId="15" fillId="0" borderId="1" xfId="0" applyFont="1" applyBorder="1" applyAlignment="1">
      <alignment vertical="top" wrapText="1"/>
    </xf>
    <xf numFmtId="0" fontId="13" fillId="0" borderId="0" xfId="11" quotePrefix="1" applyFont="1" applyAlignment="1">
      <alignment horizontal="right" wrapText="1"/>
    </xf>
    <xf numFmtId="0" fontId="8" fillId="0" borderId="4" xfId="15" applyAlignment="1">
      <alignment horizontal="center" wrapText="1"/>
    </xf>
    <xf numFmtId="0" fontId="10" fillId="0" borderId="3" xfId="16" quotePrefix="1" applyBorder="1" applyAlignment="1">
      <alignment horizontal="center" vertical="top" wrapText="1"/>
    </xf>
    <xf numFmtId="0" fontId="12" fillId="0" borderId="0" xfId="17" quotePrefix="1" applyAlignment="1">
      <alignment horizontal="center" wrapText="1"/>
    </xf>
    <xf numFmtId="0" fontId="8" fillId="0" borderId="0" xfId="18" applyAlignment="1">
      <alignment horizontal="center" vertical="top" wrapText="1"/>
    </xf>
    <xf numFmtId="0" fontId="8" fillId="0" borderId="0" xfId="18" quotePrefix="1" applyAlignment="1">
      <alignment horizontal="center" vertical="top" wrapText="1"/>
    </xf>
  </cellXfs>
  <cellStyles count="19">
    <cellStyle name="S0" xfId="2"/>
    <cellStyle name="S1" xfId="3"/>
    <cellStyle name="S10" xfId="4"/>
    <cellStyle name="S11" xfId="5"/>
    <cellStyle name="S12" xfId="6"/>
    <cellStyle name="S13" xfId="7"/>
    <cellStyle name="S14" xfId="8"/>
    <cellStyle name="S15" xfId="9"/>
    <cellStyle name="S16" xfId="10"/>
    <cellStyle name="S2" xfId="11"/>
    <cellStyle name="S3" xfId="12"/>
    <cellStyle name="S4" xfId="13"/>
    <cellStyle name="S5" xfId="14"/>
    <cellStyle name="S6" xfId="15"/>
    <cellStyle name="S7" xfId="16"/>
    <cellStyle name="S8" xfId="17"/>
    <cellStyle name="S9" xfId="18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6"/>
  <sheetViews>
    <sheetView showGridLines="0" tabSelected="1" view="pageBreakPreview" zoomScale="75" zoomScaleNormal="100" zoomScaleSheetLayoutView="75" workbookViewId="0">
      <selection activeCell="E18" sqref="E18"/>
    </sheetView>
  </sheetViews>
  <sheetFormatPr defaultRowHeight="12.75"/>
  <cols>
    <col min="1" max="1" width="6.42578125" style="4" customWidth="1"/>
    <col min="2" max="2" width="58.7109375" style="5" customWidth="1"/>
    <col min="3" max="3" width="11.28515625" style="6" customWidth="1"/>
    <col min="4" max="4" width="11.5703125" style="8" customWidth="1"/>
    <col min="5" max="5" width="21.5703125" style="1" customWidth="1"/>
    <col min="6" max="6" width="9.7109375" style="2" customWidth="1"/>
    <col min="7" max="7" width="8.140625" style="2" customWidth="1"/>
    <col min="8" max="8" width="9.140625" style="2"/>
    <col min="9" max="9" width="8.7109375" style="2" customWidth="1"/>
    <col min="10" max="10" width="9.28515625" style="2" customWidth="1"/>
    <col min="11" max="16384" width="9.140625" style="2"/>
  </cols>
  <sheetData>
    <row r="1" spans="1:8" ht="24.75" customHeight="1">
      <c r="A1" s="29" t="s">
        <v>149</v>
      </c>
      <c r="B1" s="29"/>
      <c r="C1" s="29"/>
      <c r="D1" s="29"/>
      <c r="E1" s="29"/>
      <c r="G1" s="3"/>
      <c r="H1" s="3"/>
    </row>
    <row r="2" spans="1:8">
      <c r="A2" s="29"/>
      <c r="B2" s="29"/>
      <c r="C2" s="29"/>
      <c r="D2" s="29"/>
      <c r="E2" s="29"/>
      <c r="G2" s="7"/>
      <c r="H2" s="3"/>
    </row>
    <row r="3" spans="1:8">
      <c r="A3" s="29"/>
      <c r="B3" s="29"/>
      <c r="C3" s="29"/>
      <c r="D3" s="29"/>
      <c r="E3" s="29"/>
      <c r="G3" s="3"/>
      <c r="H3" s="3"/>
    </row>
    <row r="4" spans="1:8">
      <c r="A4" s="29"/>
      <c r="B4" s="29"/>
      <c r="C4" s="29"/>
      <c r="D4" s="29"/>
      <c r="E4" s="29"/>
      <c r="G4" s="3"/>
      <c r="H4" s="3"/>
    </row>
    <row r="5" spans="1:8">
      <c r="A5" s="20"/>
      <c r="B5" s="20"/>
      <c r="C5" s="20"/>
      <c r="D5" s="20"/>
      <c r="E5" s="20"/>
      <c r="G5" s="3"/>
      <c r="H5" s="3"/>
    </row>
    <row r="6" spans="1:8">
      <c r="A6" s="20"/>
      <c r="B6" s="20"/>
      <c r="C6" s="20"/>
      <c r="D6" s="20"/>
      <c r="E6" s="20"/>
      <c r="F6" s="3"/>
      <c r="G6" s="3"/>
      <c r="H6" s="3"/>
    </row>
    <row r="7" spans="1:8">
      <c r="A7" s="19"/>
      <c r="B7" s="9"/>
      <c r="C7" s="9"/>
      <c r="D7" s="10"/>
      <c r="E7" s="9"/>
      <c r="F7" s="3"/>
      <c r="G7" s="3"/>
      <c r="H7" s="3"/>
    </row>
    <row r="8" spans="1:8">
      <c r="A8" s="30" t="s">
        <v>148</v>
      </c>
      <c r="B8" s="30"/>
      <c r="C8" s="30"/>
      <c r="D8" s="30"/>
      <c r="E8" s="30"/>
      <c r="F8" s="3"/>
      <c r="G8" s="3"/>
      <c r="H8" s="3"/>
    </row>
    <row r="9" spans="1:8">
      <c r="A9" s="31" t="s">
        <v>150</v>
      </c>
      <c r="B9" s="31"/>
      <c r="C9" s="31"/>
      <c r="D9" s="31"/>
      <c r="E9" s="31"/>
      <c r="F9" s="3"/>
      <c r="G9" s="3"/>
      <c r="H9" s="3"/>
    </row>
    <row r="10" spans="1:8" ht="15.75">
      <c r="A10" s="32" t="s">
        <v>151</v>
      </c>
      <c r="B10" s="32"/>
      <c r="C10" s="32"/>
      <c r="D10" s="32"/>
      <c r="E10" s="32"/>
      <c r="F10" s="3"/>
      <c r="G10" s="3"/>
      <c r="H10" s="3"/>
    </row>
    <row r="11" spans="1:8">
      <c r="A11" s="33" t="s">
        <v>152</v>
      </c>
      <c r="B11" s="34"/>
      <c r="C11" s="34"/>
      <c r="D11" s="34"/>
      <c r="E11" s="34"/>
      <c r="F11" s="3"/>
      <c r="G11" s="3"/>
      <c r="H11" s="3"/>
    </row>
    <row r="12" spans="1:8">
      <c r="A12" s="9"/>
      <c r="B12" s="11"/>
      <c r="C12" s="9"/>
      <c r="D12" s="9"/>
      <c r="E12" s="9"/>
      <c r="F12" s="3"/>
      <c r="G12" s="3"/>
      <c r="H12" s="3"/>
    </row>
    <row r="13" spans="1:8" ht="24.75" customHeight="1">
      <c r="A13" s="21" t="s">
        <v>0</v>
      </c>
      <c r="B13" s="22" t="s">
        <v>1</v>
      </c>
      <c r="C13" s="24" t="s">
        <v>2</v>
      </c>
      <c r="D13" s="23" t="s">
        <v>3</v>
      </c>
      <c r="E13" s="25" t="s">
        <v>4</v>
      </c>
    </row>
    <row r="14" spans="1:8">
      <c r="A14" s="12">
        <v>1</v>
      </c>
      <c r="B14" s="13">
        <v>2</v>
      </c>
      <c r="C14" s="13">
        <v>3</v>
      </c>
      <c r="D14" s="13">
        <v>4</v>
      </c>
      <c r="E14" s="13">
        <v>5</v>
      </c>
    </row>
    <row r="15" spans="1:8" ht="22.5" customHeight="1">
      <c r="A15" s="27" t="s">
        <v>5</v>
      </c>
      <c r="B15" s="28"/>
      <c r="C15" s="28"/>
      <c r="D15" s="28"/>
      <c r="E15" s="28"/>
    </row>
    <row r="16" spans="1:8" ht="19.5">
      <c r="A16" s="14">
        <v>1</v>
      </c>
      <c r="B16" s="15" t="s">
        <v>6</v>
      </c>
      <c r="C16" s="16" t="s">
        <v>7</v>
      </c>
      <c r="D16" s="17">
        <v>0.126</v>
      </c>
      <c r="E16" s="26"/>
    </row>
    <row r="17" spans="1:5" ht="19.5">
      <c r="A17" s="14">
        <v>2</v>
      </c>
      <c r="B17" s="15" t="s">
        <v>8</v>
      </c>
      <c r="C17" s="16" t="s">
        <v>9</v>
      </c>
      <c r="D17" s="17">
        <v>0.04</v>
      </c>
      <c r="E17" s="26"/>
    </row>
    <row r="18" spans="1:5" ht="19.5">
      <c r="A18" s="14">
        <v>3</v>
      </c>
      <c r="B18" s="15" t="s">
        <v>10</v>
      </c>
      <c r="C18" s="16" t="s">
        <v>7</v>
      </c>
      <c r="D18" s="17">
        <v>4.0000000000000001E-3</v>
      </c>
      <c r="E18" s="26"/>
    </row>
    <row r="19" spans="1:5" ht="19.5">
      <c r="A19" s="14">
        <v>4</v>
      </c>
      <c r="B19" s="15" t="s">
        <v>11</v>
      </c>
      <c r="C19" s="16" t="s">
        <v>12</v>
      </c>
      <c r="D19" s="17">
        <v>227.5</v>
      </c>
      <c r="E19" s="26"/>
    </row>
    <row r="20" spans="1:5">
      <c r="A20" s="14">
        <v>5</v>
      </c>
      <c r="B20" s="15" t="s">
        <v>13</v>
      </c>
      <c r="C20" s="16" t="s">
        <v>7</v>
      </c>
      <c r="D20" s="17">
        <v>0.13</v>
      </c>
      <c r="E20" s="26"/>
    </row>
    <row r="21" spans="1:5" ht="19.5">
      <c r="A21" s="14">
        <v>6</v>
      </c>
      <c r="B21" s="15" t="s">
        <v>14</v>
      </c>
      <c r="C21" s="16" t="s">
        <v>7</v>
      </c>
      <c r="D21" s="17">
        <v>0.113</v>
      </c>
      <c r="E21" s="26"/>
    </row>
    <row r="22" spans="1:5">
      <c r="A22" s="14">
        <v>7</v>
      </c>
      <c r="B22" s="15" t="s">
        <v>15</v>
      </c>
      <c r="C22" s="16" t="s">
        <v>16</v>
      </c>
      <c r="D22" s="18">
        <v>124.3</v>
      </c>
      <c r="E22" s="26"/>
    </row>
    <row r="23" spans="1:5" ht="29.25">
      <c r="A23" s="14">
        <v>8</v>
      </c>
      <c r="B23" s="15" t="s">
        <v>17</v>
      </c>
      <c r="C23" s="16" t="s">
        <v>18</v>
      </c>
      <c r="D23" s="17">
        <v>1.1299999999999999</v>
      </c>
      <c r="E23" s="26"/>
    </row>
    <row r="24" spans="1:5" ht="22.5" customHeight="1">
      <c r="A24" s="27" t="s">
        <v>19</v>
      </c>
      <c r="B24" s="28"/>
      <c r="C24" s="28"/>
      <c r="D24" s="28"/>
      <c r="E24" s="28"/>
    </row>
    <row r="25" spans="1:5">
      <c r="A25" s="14">
        <v>9</v>
      </c>
      <c r="B25" s="15" t="s">
        <v>20</v>
      </c>
      <c r="C25" s="16" t="s">
        <v>21</v>
      </c>
      <c r="D25" s="18">
        <v>4</v>
      </c>
      <c r="E25" s="26"/>
    </row>
    <row r="26" spans="1:5">
      <c r="A26" s="14">
        <v>10</v>
      </c>
      <c r="B26" s="15" t="s">
        <v>22</v>
      </c>
      <c r="C26" s="16" t="s">
        <v>23</v>
      </c>
      <c r="D26" s="18">
        <v>4.7E-2</v>
      </c>
      <c r="E26" s="26"/>
    </row>
    <row r="27" spans="1:5" ht="19.5">
      <c r="A27" s="14">
        <v>11</v>
      </c>
      <c r="B27" s="15" t="s">
        <v>24</v>
      </c>
      <c r="C27" s="16" t="s">
        <v>25</v>
      </c>
      <c r="D27" s="17">
        <v>0.01</v>
      </c>
      <c r="E27" s="26"/>
    </row>
    <row r="28" spans="1:5" ht="19.5">
      <c r="A28" s="14">
        <v>12</v>
      </c>
      <c r="B28" s="15" t="s">
        <v>26</v>
      </c>
      <c r="C28" s="16" t="s">
        <v>25</v>
      </c>
      <c r="D28" s="17">
        <v>0.06</v>
      </c>
      <c r="E28" s="26"/>
    </row>
    <row r="29" spans="1:5">
      <c r="A29" s="14">
        <v>13</v>
      </c>
      <c r="B29" s="15" t="s">
        <v>27</v>
      </c>
      <c r="C29" s="16" t="s">
        <v>28</v>
      </c>
      <c r="D29" s="18">
        <v>8</v>
      </c>
      <c r="E29" s="26"/>
    </row>
    <row r="30" spans="1:5">
      <c r="A30" s="14">
        <v>14</v>
      </c>
      <c r="B30" s="15" t="s">
        <v>29</v>
      </c>
      <c r="C30" s="16" t="s">
        <v>28</v>
      </c>
      <c r="D30" s="18">
        <v>4</v>
      </c>
      <c r="E30" s="26"/>
    </row>
    <row r="31" spans="1:5">
      <c r="A31" s="14">
        <v>15</v>
      </c>
      <c r="B31" s="15" t="s">
        <v>30</v>
      </c>
      <c r="C31" s="16" t="s">
        <v>28</v>
      </c>
      <c r="D31" s="18">
        <v>2</v>
      </c>
      <c r="E31" s="26"/>
    </row>
    <row r="32" spans="1:5" ht="19.5">
      <c r="A32" s="14">
        <v>16</v>
      </c>
      <c r="B32" s="15" t="s">
        <v>31</v>
      </c>
      <c r="C32" s="16" t="s">
        <v>32</v>
      </c>
      <c r="D32" s="18">
        <v>0.03</v>
      </c>
      <c r="E32" s="26"/>
    </row>
    <row r="33" spans="1:5" ht="19.5">
      <c r="A33" s="14">
        <v>17</v>
      </c>
      <c r="B33" s="15" t="s">
        <v>33</v>
      </c>
      <c r="C33" s="16" t="s">
        <v>32</v>
      </c>
      <c r="D33" s="18">
        <v>7.4999999999999997E-3</v>
      </c>
      <c r="E33" s="26"/>
    </row>
    <row r="34" spans="1:5" ht="19.5">
      <c r="A34" s="14">
        <v>18</v>
      </c>
      <c r="B34" s="15" t="s">
        <v>34</v>
      </c>
      <c r="C34" s="16" t="s">
        <v>32</v>
      </c>
      <c r="D34" s="18">
        <v>6.0000000000000001E-3</v>
      </c>
      <c r="E34" s="26"/>
    </row>
    <row r="35" spans="1:5" ht="19.5">
      <c r="A35" s="14">
        <v>19</v>
      </c>
      <c r="B35" s="15" t="s">
        <v>35</v>
      </c>
      <c r="C35" s="16" t="s">
        <v>32</v>
      </c>
      <c r="D35" s="18">
        <v>4.4999999999999997E-3</v>
      </c>
      <c r="E35" s="26"/>
    </row>
    <row r="36" spans="1:5" ht="48.75">
      <c r="A36" s="14">
        <v>20</v>
      </c>
      <c r="B36" s="15" t="s">
        <v>36</v>
      </c>
      <c r="C36" s="16" t="s">
        <v>37</v>
      </c>
      <c r="D36" s="17">
        <v>0.38</v>
      </c>
      <c r="E36" s="26"/>
    </row>
    <row r="37" spans="1:5">
      <c r="A37" s="14">
        <v>21</v>
      </c>
      <c r="B37" s="15" t="s">
        <v>38</v>
      </c>
      <c r="C37" s="16" t="s">
        <v>39</v>
      </c>
      <c r="D37" s="18">
        <v>2.7</v>
      </c>
      <c r="E37" s="26"/>
    </row>
    <row r="38" spans="1:5" ht="19.5">
      <c r="A38" s="14">
        <v>22</v>
      </c>
      <c r="B38" s="15" t="s">
        <v>40</v>
      </c>
      <c r="C38" s="16" t="s">
        <v>12</v>
      </c>
      <c r="D38" s="18">
        <v>17.13</v>
      </c>
      <c r="E38" s="26"/>
    </row>
    <row r="39" spans="1:5" ht="19.5">
      <c r="A39" s="14">
        <v>23</v>
      </c>
      <c r="B39" s="15" t="s">
        <v>11</v>
      </c>
      <c r="C39" s="16" t="s">
        <v>12</v>
      </c>
      <c r="D39" s="18">
        <v>17.13</v>
      </c>
      <c r="E39" s="26"/>
    </row>
    <row r="40" spans="1:5" ht="19.5">
      <c r="A40" s="14">
        <v>24</v>
      </c>
      <c r="B40" s="15" t="s">
        <v>41</v>
      </c>
      <c r="C40" s="16" t="s">
        <v>12</v>
      </c>
      <c r="D40" s="18">
        <v>1.67</v>
      </c>
      <c r="E40" s="26"/>
    </row>
    <row r="41" spans="1:5" ht="19.5">
      <c r="A41" s="14">
        <v>25</v>
      </c>
      <c r="B41" s="15" t="s">
        <v>42</v>
      </c>
      <c r="C41" s="16" t="s">
        <v>12</v>
      </c>
      <c r="D41" s="18">
        <v>1.67</v>
      </c>
      <c r="E41" s="26"/>
    </row>
    <row r="42" spans="1:5" ht="19.5">
      <c r="A42" s="14">
        <v>26</v>
      </c>
      <c r="B42" s="15" t="s">
        <v>43</v>
      </c>
      <c r="C42" s="16" t="s">
        <v>12</v>
      </c>
      <c r="D42" s="18">
        <v>0.14000000000000001</v>
      </c>
      <c r="E42" s="26"/>
    </row>
    <row r="43" spans="1:5" ht="19.5">
      <c r="A43" s="14">
        <v>27</v>
      </c>
      <c r="B43" s="15" t="s">
        <v>44</v>
      </c>
      <c r="C43" s="16" t="s">
        <v>12</v>
      </c>
      <c r="D43" s="18">
        <v>0.14000000000000001</v>
      </c>
      <c r="E43" s="26"/>
    </row>
    <row r="44" spans="1:5" ht="22.5" customHeight="1">
      <c r="A44" s="27" t="s">
        <v>45</v>
      </c>
      <c r="B44" s="28"/>
      <c r="C44" s="28"/>
      <c r="D44" s="28"/>
      <c r="E44" s="28"/>
    </row>
    <row r="45" spans="1:5" ht="19.5">
      <c r="A45" s="14">
        <v>28</v>
      </c>
      <c r="B45" s="15" t="s">
        <v>46</v>
      </c>
      <c r="C45" s="16" t="s">
        <v>47</v>
      </c>
      <c r="D45" s="18">
        <f>1.45</f>
        <v>1.45</v>
      </c>
      <c r="E45" s="26"/>
    </row>
    <row r="46" spans="1:5" ht="19.5">
      <c r="A46" s="14">
        <v>29</v>
      </c>
      <c r="B46" s="15" t="s">
        <v>48</v>
      </c>
      <c r="C46" s="16" t="s">
        <v>49</v>
      </c>
      <c r="D46" s="17">
        <v>7.0000000000000007E-2</v>
      </c>
      <c r="E46" s="26"/>
    </row>
    <row r="47" spans="1:5" ht="19.5">
      <c r="A47" s="14">
        <v>30</v>
      </c>
      <c r="B47" s="15" t="s">
        <v>50</v>
      </c>
      <c r="C47" s="16" t="s">
        <v>49</v>
      </c>
      <c r="D47" s="17">
        <v>7.0000000000000007E-2</v>
      </c>
      <c r="E47" s="26"/>
    </row>
    <row r="48" spans="1:5" ht="19.5">
      <c r="A48" s="14">
        <v>31</v>
      </c>
      <c r="B48" s="15" t="s">
        <v>51</v>
      </c>
      <c r="C48" s="16" t="s">
        <v>49</v>
      </c>
      <c r="D48" s="17">
        <v>7.0000000000000007E-2</v>
      </c>
      <c r="E48" s="26"/>
    </row>
    <row r="49" spans="1:5" ht="48.75">
      <c r="A49" s="14">
        <v>32</v>
      </c>
      <c r="B49" s="15" t="s">
        <v>36</v>
      </c>
      <c r="C49" s="16" t="s">
        <v>37</v>
      </c>
      <c r="D49" s="17">
        <v>0.22</v>
      </c>
      <c r="E49" s="26"/>
    </row>
    <row r="50" spans="1:5" ht="19.5">
      <c r="A50" s="14">
        <v>33</v>
      </c>
      <c r="B50" s="15" t="s">
        <v>52</v>
      </c>
      <c r="C50" s="16" t="s">
        <v>39</v>
      </c>
      <c r="D50" s="18">
        <f>1</f>
        <v>1</v>
      </c>
      <c r="E50" s="26"/>
    </row>
    <row r="51" spans="1:5" ht="19.5">
      <c r="A51" s="14">
        <v>34</v>
      </c>
      <c r="B51" s="15" t="s">
        <v>41</v>
      </c>
      <c r="C51" s="16" t="s">
        <v>12</v>
      </c>
      <c r="D51" s="18">
        <v>0.86</v>
      </c>
      <c r="E51" s="26"/>
    </row>
    <row r="52" spans="1:5" ht="19.5">
      <c r="A52" s="14">
        <v>35</v>
      </c>
      <c r="B52" s="15" t="s">
        <v>42</v>
      </c>
      <c r="C52" s="16" t="s">
        <v>12</v>
      </c>
      <c r="D52" s="18">
        <v>0.86</v>
      </c>
      <c r="E52" s="26"/>
    </row>
    <row r="53" spans="1:5" ht="19.5">
      <c r="A53" s="14">
        <v>36</v>
      </c>
      <c r="B53" s="15" t="s">
        <v>43</v>
      </c>
      <c r="C53" s="16" t="s">
        <v>12</v>
      </c>
      <c r="D53" s="18">
        <v>3.65</v>
      </c>
      <c r="E53" s="26"/>
    </row>
    <row r="54" spans="1:5" ht="19.5">
      <c r="A54" s="14">
        <v>37</v>
      </c>
      <c r="B54" s="15" t="s">
        <v>44</v>
      </c>
      <c r="C54" s="16" t="s">
        <v>12</v>
      </c>
      <c r="D54" s="18">
        <v>3.65</v>
      </c>
      <c r="E54" s="26"/>
    </row>
    <row r="55" spans="1:5" ht="22.5" customHeight="1">
      <c r="A55" s="27" t="s">
        <v>53</v>
      </c>
      <c r="B55" s="28"/>
      <c r="C55" s="28"/>
      <c r="D55" s="28"/>
      <c r="E55" s="28"/>
    </row>
    <row r="56" spans="1:5">
      <c r="A56" s="14">
        <v>38</v>
      </c>
      <c r="B56" s="15" t="s">
        <v>54</v>
      </c>
      <c r="C56" s="16" t="s">
        <v>55</v>
      </c>
      <c r="D56" s="18">
        <v>9.2999999999999999E-2</v>
      </c>
      <c r="E56" s="26"/>
    </row>
    <row r="57" spans="1:5">
      <c r="A57" s="14">
        <v>39</v>
      </c>
      <c r="B57" s="15" t="s">
        <v>56</v>
      </c>
      <c r="C57" s="16" t="s">
        <v>57</v>
      </c>
      <c r="D57" s="18">
        <v>-9.4899999999999998E-2</v>
      </c>
      <c r="E57" s="26"/>
    </row>
    <row r="58" spans="1:5">
      <c r="A58" s="14">
        <v>40</v>
      </c>
      <c r="B58" s="15" t="s">
        <v>58</v>
      </c>
      <c r="C58" s="16" t="s">
        <v>57</v>
      </c>
      <c r="D58" s="18">
        <v>9.4899999999999998E-2</v>
      </c>
      <c r="E58" s="26"/>
    </row>
    <row r="59" spans="1:5" ht="29.25">
      <c r="A59" s="14">
        <v>41</v>
      </c>
      <c r="B59" s="15" t="s">
        <v>59</v>
      </c>
      <c r="C59" s="16" t="s">
        <v>60</v>
      </c>
      <c r="D59" s="17">
        <v>0.05</v>
      </c>
      <c r="E59" s="26"/>
    </row>
    <row r="60" spans="1:5">
      <c r="A60" s="14">
        <v>42</v>
      </c>
      <c r="B60" s="15" t="s">
        <v>61</v>
      </c>
      <c r="C60" s="16" t="s">
        <v>57</v>
      </c>
      <c r="D60" s="18">
        <v>-1E-4</v>
      </c>
      <c r="E60" s="26"/>
    </row>
    <row r="61" spans="1:5">
      <c r="A61" s="14">
        <v>43</v>
      </c>
      <c r="B61" s="15" t="s">
        <v>62</v>
      </c>
      <c r="C61" s="16" t="s">
        <v>57</v>
      </c>
      <c r="D61" s="18">
        <v>-8.9999999999999998E-4</v>
      </c>
      <c r="E61" s="26"/>
    </row>
    <row r="62" spans="1:5">
      <c r="A62" s="14">
        <v>44</v>
      </c>
      <c r="B62" s="15" t="s">
        <v>63</v>
      </c>
      <c r="C62" s="16" t="s">
        <v>64</v>
      </c>
      <c r="D62" s="18">
        <v>1.5</v>
      </c>
      <c r="E62" s="26"/>
    </row>
    <row r="63" spans="1:5" ht="19.5">
      <c r="A63" s="14">
        <v>45</v>
      </c>
      <c r="B63" s="15" t="s">
        <v>24</v>
      </c>
      <c r="C63" s="16" t="s">
        <v>25</v>
      </c>
      <c r="D63" s="17">
        <v>0.01</v>
      </c>
      <c r="E63" s="26"/>
    </row>
    <row r="64" spans="1:5">
      <c r="A64" s="14">
        <v>46</v>
      </c>
      <c r="B64" s="15" t="s">
        <v>65</v>
      </c>
      <c r="C64" s="16" t="s">
        <v>16</v>
      </c>
      <c r="D64" s="18">
        <f>1.15</f>
        <v>1.1499999999999999</v>
      </c>
      <c r="E64" s="26"/>
    </row>
    <row r="65" spans="1:5" ht="39">
      <c r="A65" s="14">
        <v>47</v>
      </c>
      <c r="B65" s="15" t="s">
        <v>66</v>
      </c>
      <c r="C65" s="16" t="s">
        <v>67</v>
      </c>
      <c r="D65" s="17">
        <v>0.01</v>
      </c>
      <c r="E65" s="26"/>
    </row>
    <row r="66" spans="1:5">
      <c r="A66" s="14">
        <v>48</v>
      </c>
      <c r="B66" s="15" t="s">
        <v>68</v>
      </c>
      <c r="C66" s="16" t="s">
        <v>57</v>
      </c>
      <c r="D66" s="18">
        <v>6.6000000000000003E-2</v>
      </c>
      <c r="E66" s="26"/>
    </row>
    <row r="67" spans="1:5">
      <c r="A67" s="14">
        <v>49</v>
      </c>
      <c r="B67" s="15" t="s">
        <v>69</v>
      </c>
      <c r="C67" s="16" t="s">
        <v>16</v>
      </c>
      <c r="D67" s="18">
        <v>1.0149999999999999</v>
      </c>
      <c r="E67" s="26"/>
    </row>
    <row r="68" spans="1:5" ht="19.5">
      <c r="A68" s="14">
        <v>50</v>
      </c>
      <c r="B68" s="15" t="s">
        <v>26</v>
      </c>
      <c r="C68" s="16" t="s">
        <v>25</v>
      </c>
      <c r="D68" s="17">
        <v>0.06</v>
      </c>
      <c r="E68" s="26"/>
    </row>
    <row r="69" spans="1:5">
      <c r="A69" s="14">
        <v>51</v>
      </c>
      <c r="B69" s="15" t="s">
        <v>70</v>
      </c>
      <c r="C69" s="16" t="s">
        <v>16</v>
      </c>
      <c r="D69" s="18">
        <v>6.08</v>
      </c>
      <c r="E69" s="26"/>
    </row>
    <row r="70" spans="1:5" ht="29.25">
      <c r="A70" s="14">
        <v>52</v>
      </c>
      <c r="B70" s="15" t="s">
        <v>71</v>
      </c>
      <c r="C70" s="16" t="s">
        <v>72</v>
      </c>
      <c r="D70" s="17">
        <v>2E-3</v>
      </c>
      <c r="E70" s="26"/>
    </row>
    <row r="71" spans="1:5" ht="19.5">
      <c r="A71" s="14">
        <v>53</v>
      </c>
      <c r="B71" s="15" t="s">
        <v>73</v>
      </c>
      <c r="C71" s="16" t="s">
        <v>74</v>
      </c>
      <c r="D71" s="18">
        <v>4</v>
      </c>
      <c r="E71" s="26"/>
    </row>
    <row r="72" spans="1:5">
      <c r="A72" s="14">
        <v>54</v>
      </c>
      <c r="B72" s="15" t="s">
        <v>75</v>
      </c>
      <c r="C72" s="16" t="s">
        <v>76</v>
      </c>
      <c r="D72" s="17">
        <v>0.2</v>
      </c>
      <c r="E72" s="26"/>
    </row>
    <row r="73" spans="1:5" ht="19.5">
      <c r="A73" s="14">
        <v>55</v>
      </c>
      <c r="B73" s="15" t="s">
        <v>77</v>
      </c>
      <c r="C73" s="16" t="s">
        <v>76</v>
      </c>
      <c r="D73" s="17">
        <v>0.2</v>
      </c>
      <c r="E73" s="26"/>
    </row>
    <row r="74" spans="1:5" ht="29.25">
      <c r="A74" s="14">
        <v>56</v>
      </c>
      <c r="B74" s="15" t="s">
        <v>78</v>
      </c>
      <c r="C74" s="16" t="s">
        <v>79</v>
      </c>
      <c r="D74" s="17">
        <v>0.38</v>
      </c>
      <c r="E74" s="26"/>
    </row>
    <row r="75" spans="1:5">
      <c r="A75" s="14">
        <v>57</v>
      </c>
      <c r="B75" s="15" t="s">
        <v>80</v>
      </c>
      <c r="C75" s="16" t="s">
        <v>76</v>
      </c>
      <c r="D75" s="17">
        <v>0.2</v>
      </c>
      <c r="E75" s="26"/>
    </row>
    <row r="76" spans="1:5">
      <c r="A76" s="14">
        <v>58</v>
      </c>
      <c r="B76" s="15" t="s">
        <v>81</v>
      </c>
      <c r="C76" s="16" t="s">
        <v>82</v>
      </c>
      <c r="D76" s="18">
        <v>4</v>
      </c>
      <c r="E76" s="26"/>
    </row>
    <row r="77" spans="1:5">
      <c r="A77" s="14">
        <v>59</v>
      </c>
      <c r="B77" s="15" t="s">
        <v>83</v>
      </c>
      <c r="C77" s="16" t="s">
        <v>74</v>
      </c>
      <c r="D77" s="18">
        <v>4</v>
      </c>
      <c r="E77" s="26"/>
    </row>
    <row r="78" spans="1:5">
      <c r="A78" s="14">
        <v>60</v>
      </c>
      <c r="B78" s="15" t="s">
        <v>84</v>
      </c>
      <c r="C78" s="16" t="s">
        <v>55</v>
      </c>
      <c r="D78" s="18">
        <f>0.124</f>
        <v>0.124</v>
      </c>
      <c r="E78" s="26"/>
    </row>
    <row r="79" spans="1:5" ht="19.5">
      <c r="A79" s="14">
        <v>61</v>
      </c>
      <c r="B79" s="15" t="s">
        <v>31</v>
      </c>
      <c r="C79" s="16" t="s">
        <v>32</v>
      </c>
      <c r="D79" s="18">
        <f>0.03</f>
        <v>0.03</v>
      </c>
      <c r="E79" s="26"/>
    </row>
    <row r="80" spans="1:5" ht="19.5">
      <c r="A80" s="14">
        <v>62</v>
      </c>
      <c r="B80" s="15" t="s">
        <v>33</v>
      </c>
      <c r="C80" s="16" t="s">
        <v>32</v>
      </c>
      <c r="D80" s="18">
        <f>0.009</f>
        <v>8.9999999999999993E-3</v>
      </c>
      <c r="E80" s="26"/>
    </row>
    <row r="81" spans="1:5" ht="19.5">
      <c r="A81" s="14">
        <v>63</v>
      </c>
      <c r="B81" s="15" t="s">
        <v>34</v>
      </c>
      <c r="C81" s="16" t="s">
        <v>32</v>
      </c>
      <c r="D81" s="18">
        <v>6.4999999999999997E-3</v>
      </c>
      <c r="E81" s="26"/>
    </row>
    <row r="82" spans="1:5" ht="19.5">
      <c r="A82" s="14">
        <v>64</v>
      </c>
      <c r="B82" s="15" t="s">
        <v>35</v>
      </c>
      <c r="C82" s="16" t="s">
        <v>32</v>
      </c>
      <c r="D82" s="18">
        <v>4.4999999999999997E-3</v>
      </c>
      <c r="E82" s="26"/>
    </row>
    <row r="83" spans="1:5" ht="19.5">
      <c r="A83" s="14">
        <v>65</v>
      </c>
      <c r="B83" s="15" t="s">
        <v>85</v>
      </c>
      <c r="C83" s="16" t="s">
        <v>86</v>
      </c>
      <c r="D83" s="18">
        <v>0.104</v>
      </c>
      <c r="E83" s="26"/>
    </row>
    <row r="84" spans="1:5">
      <c r="A84" s="14">
        <v>66</v>
      </c>
      <c r="B84" s="15" t="s">
        <v>87</v>
      </c>
      <c r="C84" s="16" t="s">
        <v>57</v>
      </c>
      <c r="D84" s="18">
        <v>-0.104</v>
      </c>
      <c r="E84" s="26"/>
    </row>
    <row r="85" spans="1:5" ht="29.25">
      <c r="A85" s="14">
        <v>67</v>
      </c>
      <c r="B85" s="15" t="s">
        <v>88</v>
      </c>
      <c r="C85" s="16" t="s">
        <v>74</v>
      </c>
      <c r="D85" s="18">
        <v>6</v>
      </c>
      <c r="E85" s="26"/>
    </row>
    <row r="86" spans="1:5" ht="29.25">
      <c r="A86" s="14">
        <v>68</v>
      </c>
      <c r="B86" s="15" t="s">
        <v>89</v>
      </c>
      <c r="C86" s="16" t="s">
        <v>74</v>
      </c>
      <c r="D86" s="18">
        <v>3</v>
      </c>
      <c r="E86" s="26"/>
    </row>
    <row r="87" spans="1:5" ht="19.5">
      <c r="A87" s="14">
        <v>69</v>
      </c>
      <c r="B87" s="15" t="s">
        <v>90</v>
      </c>
      <c r="C87" s="16" t="s">
        <v>74</v>
      </c>
      <c r="D87" s="18">
        <v>2</v>
      </c>
      <c r="E87" s="26"/>
    </row>
    <row r="88" spans="1:5" ht="19.5">
      <c r="A88" s="14">
        <v>70</v>
      </c>
      <c r="B88" s="15" t="s">
        <v>91</v>
      </c>
      <c r="C88" s="16" t="s">
        <v>92</v>
      </c>
      <c r="D88" s="18">
        <v>2</v>
      </c>
      <c r="E88" s="26"/>
    </row>
    <row r="89" spans="1:5" ht="19.5">
      <c r="A89" s="14">
        <v>71</v>
      </c>
      <c r="B89" s="15" t="s">
        <v>93</v>
      </c>
      <c r="C89" s="16" t="s">
        <v>92</v>
      </c>
      <c r="D89" s="18">
        <v>2</v>
      </c>
      <c r="E89" s="26"/>
    </row>
    <row r="90" spans="1:5" ht="19.5">
      <c r="A90" s="14">
        <v>72</v>
      </c>
      <c r="B90" s="15" t="s">
        <v>94</v>
      </c>
      <c r="C90" s="16" t="s">
        <v>92</v>
      </c>
      <c r="D90" s="18">
        <v>2</v>
      </c>
      <c r="E90" s="26"/>
    </row>
    <row r="91" spans="1:5" ht="29.25">
      <c r="A91" s="14">
        <v>73</v>
      </c>
      <c r="B91" s="15" t="s">
        <v>95</v>
      </c>
      <c r="C91" s="16" t="s">
        <v>96</v>
      </c>
      <c r="D91" s="18">
        <f>8</f>
        <v>8</v>
      </c>
      <c r="E91" s="26"/>
    </row>
    <row r="92" spans="1:5">
      <c r="A92" s="14">
        <v>74</v>
      </c>
      <c r="B92" s="15" t="s">
        <v>97</v>
      </c>
      <c r="C92" s="16" t="s">
        <v>74</v>
      </c>
      <c r="D92" s="18">
        <v>8</v>
      </c>
      <c r="E92" s="26"/>
    </row>
    <row r="93" spans="1:5" ht="29.25">
      <c r="A93" s="14">
        <v>75</v>
      </c>
      <c r="B93" s="15" t="s">
        <v>98</v>
      </c>
      <c r="C93" s="16" t="s">
        <v>96</v>
      </c>
      <c r="D93" s="18">
        <f>6</f>
        <v>6</v>
      </c>
      <c r="E93" s="26"/>
    </row>
    <row r="94" spans="1:5">
      <c r="A94" s="14">
        <v>76</v>
      </c>
      <c r="B94" s="15" t="s">
        <v>99</v>
      </c>
      <c r="C94" s="16" t="s">
        <v>100</v>
      </c>
      <c r="D94" s="18">
        <v>4</v>
      </c>
      <c r="E94" s="26"/>
    </row>
    <row r="95" spans="1:5" ht="19.5">
      <c r="A95" s="14">
        <v>77</v>
      </c>
      <c r="B95" s="15" t="s">
        <v>101</v>
      </c>
      <c r="C95" s="16" t="s">
        <v>100</v>
      </c>
      <c r="D95" s="18">
        <v>2</v>
      </c>
      <c r="E95" s="26"/>
    </row>
    <row r="96" spans="1:5" ht="29.25">
      <c r="A96" s="14">
        <v>78</v>
      </c>
      <c r="B96" s="15" t="s">
        <v>102</v>
      </c>
      <c r="C96" s="16" t="s">
        <v>96</v>
      </c>
      <c r="D96" s="18">
        <v>2</v>
      </c>
      <c r="E96" s="26"/>
    </row>
    <row r="97" spans="1:5">
      <c r="A97" s="14">
        <v>79</v>
      </c>
      <c r="B97" s="15" t="s">
        <v>103</v>
      </c>
      <c r="C97" s="16" t="s">
        <v>100</v>
      </c>
      <c r="D97" s="18">
        <v>2</v>
      </c>
      <c r="E97" s="26"/>
    </row>
    <row r="98" spans="1:5">
      <c r="A98" s="14">
        <v>80</v>
      </c>
      <c r="B98" s="15" t="s">
        <v>104</v>
      </c>
      <c r="C98" s="16" t="s">
        <v>105</v>
      </c>
      <c r="D98" s="17">
        <v>0.06</v>
      </c>
      <c r="E98" s="26"/>
    </row>
    <row r="99" spans="1:5">
      <c r="A99" s="14">
        <v>81</v>
      </c>
      <c r="B99" s="15" t="s">
        <v>106</v>
      </c>
      <c r="C99" s="16" t="s">
        <v>107</v>
      </c>
      <c r="D99" s="18">
        <f>6</f>
        <v>6</v>
      </c>
      <c r="E99" s="26"/>
    </row>
    <row r="100" spans="1:5">
      <c r="A100" s="14">
        <v>82</v>
      </c>
      <c r="B100" s="15" t="s">
        <v>108</v>
      </c>
      <c r="C100" s="16" t="s">
        <v>107</v>
      </c>
      <c r="D100" s="18">
        <f>8</f>
        <v>8</v>
      </c>
      <c r="E100" s="26"/>
    </row>
    <row r="101" spans="1:5" ht="29.25">
      <c r="A101" s="14">
        <v>83</v>
      </c>
      <c r="B101" s="15" t="s">
        <v>95</v>
      </c>
      <c r="C101" s="16" t="s">
        <v>96</v>
      </c>
      <c r="D101" s="18">
        <v>8</v>
      </c>
      <c r="E101" s="26"/>
    </row>
    <row r="102" spans="1:5">
      <c r="A102" s="14">
        <v>84</v>
      </c>
      <c r="B102" s="15" t="s">
        <v>109</v>
      </c>
      <c r="C102" s="16" t="s">
        <v>100</v>
      </c>
      <c r="D102" s="18">
        <v>8</v>
      </c>
      <c r="E102" s="26"/>
    </row>
    <row r="103" spans="1:5" ht="29.25">
      <c r="A103" s="14">
        <v>85</v>
      </c>
      <c r="B103" s="15" t="s">
        <v>110</v>
      </c>
      <c r="C103" s="16" t="s">
        <v>60</v>
      </c>
      <c r="D103" s="17">
        <v>0.18</v>
      </c>
      <c r="E103" s="26"/>
    </row>
    <row r="104" spans="1:5" ht="39">
      <c r="A104" s="14">
        <v>86</v>
      </c>
      <c r="B104" s="15" t="s">
        <v>111</v>
      </c>
      <c r="C104" s="16" t="s">
        <v>112</v>
      </c>
      <c r="D104" s="17">
        <v>0.36</v>
      </c>
      <c r="E104" s="26"/>
    </row>
    <row r="105" spans="1:5">
      <c r="A105" s="14">
        <v>87</v>
      </c>
      <c r="B105" s="15" t="s">
        <v>113</v>
      </c>
      <c r="C105" s="16" t="s">
        <v>114</v>
      </c>
      <c r="D105" s="18">
        <v>41.4</v>
      </c>
      <c r="E105" s="26"/>
    </row>
    <row r="106" spans="1:5" ht="19.5">
      <c r="A106" s="14">
        <v>88</v>
      </c>
      <c r="B106" s="15" t="s">
        <v>115</v>
      </c>
      <c r="C106" s="16" t="s">
        <v>116</v>
      </c>
      <c r="D106" s="18">
        <f>3.4</f>
        <v>3.4</v>
      </c>
      <c r="E106" s="26"/>
    </row>
    <row r="107" spans="1:5">
      <c r="A107" s="14">
        <v>89</v>
      </c>
      <c r="B107" s="15" t="s">
        <v>117</v>
      </c>
      <c r="C107" s="16" t="s">
        <v>16</v>
      </c>
      <c r="D107" s="18">
        <v>5.2359999999999998</v>
      </c>
      <c r="E107" s="26"/>
    </row>
    <row r="108" spans="1:5">
      <c r="A108" s="14">
        <v>90</v>
      </c>
      <c r="B108" s="15" t="s">
        <v>118</v>
      </c>
      <c r="C108" s="16" t="s">
        <v>119</v>
      </c>
      <c r="D108" s="17">
        <v>5.8E-5</v>
      </c>
      <c r="E108" s="26"/>
    </row>
    <row r="109" spans="1:5" ht="22.5" customHeight="1">
      <c r="A109" s="27" t="s">
        <v>120</v>
      </c>
      <c r="B109" s="28"/>
      <c r="C109" s="28"/>
      <c r="D109" s="28"/>
      <c r="E109" s="28"/>
    </row>
    <row r="110" spans="1:5" ht="29.25">
      <c r="A110" s="14">
        <v>91</v>
      </c>
      <c r="B110" s="15" t="s">
        <v>121</v>
      </c>
      <c r="C110" s="16" t="s">
        <v>122</v>
      </c>
      <c r="D110" s="17">
        <v>1.4500000000000001E-2</v>
      </c>
      <c r="E110" s="26"/>
    </row>
    <row r="111" spans="1:5" ht="19.5">
      <c r="A111" s="14">
        <v>92</v>
      </c>
      <c r="B111" s="15" t="s">
        <v>123</v>
      </c>
      <c r="C111" s="16" t="s">
        <v>57</v>
      </c>
      <c r="D111" s="18">
        <v>4.7800000000000002E-2</v>
      </c>
      <c r="E111" s="26"/>
    </row>
    <row r="112" spans="1:5">
      <c r="A112" s="14">
        <v>93</v>
      </c>
      <c r="B112" s="15" t="s">
        <v>124</v>
      </c>
      <c r="C112" s="16" t="s">
        <v>114</v>
      </c>
      <c r="D112" s="18">
        <f>9.45</f>
        <v>9.4499999999999993</v>
      </c>
      <c r="E112" s="26"/>
    </row>
    <row r="113" spans="1:5">
      <c r="A113" s="14">
        <v>94</v>
      </c>
      <c r="B113" s="15" t="s">
        <v>69</v>
      </c>
      <c r="C113" s="16" t="s">
        <v>16</v>
      </c>
      <c r="D113" s="18">
        <f>1.4718</f>
        <v>1.4718</v>
      </c>
      <c r="E113" s="26"/>
    </row>
    <row r="114" spans="1:5" ht="29.25">
      <c r="A114" s="14">
        <v>95</v>
      </c>
      <c r="B114" s="15" t="s">
        <v>78</v>
      </c>
      <c r="C114" s="16" t="s">
        <v>79</v>
      </c>
      <c r="D114" s="17">
        <v>5.7000000000000002E-2</v>
      </c>
      <c r="E114" s="26"/>
    </row>
    <row r="115" spans="1:5" ht="19.5">
      <c r="A115" s="14">
        <v>96</v>
      </c>
      <c r="B115" s="15" t="s">
        <v>125</v>
      </c>
      <c r="C115" s="16" t="s">
        <v>23</v>
      </c>
      <c r="D115" s="18">
        <v>0.433</v>
      </c>
      <c r="E115" s="26"/>
    </row>
    <row r="116" spans="1:5">
      <c r="A116" s="14">
        <v>97</v>
      </c>
      <c r="B116" s="15" t="s">
        <v>126</v>
      </c>
      <c r="C116" s="16" t="s">
        <v>57</v>
      </c>
      <c r="D116" s="18">
        <v>0.221</v>
      </c>
      <c r="E116" s="26"/>
    </row>
    <row r="117" spans="1:5" ht="19.5">
      <c r="A117" s="14">
        <v>98</v>
      </c>
      <c r="B117" s="15" t="s">
        <v>127</v>
      </c>
      <c r="C117" s="16" t="s">
        <v>57</v>
      </c>
      <c r="D117" s="18">
        <v>0.21199999999999999</v>
      </c>
      <c r="E117" s="26"/>
    </row>
    <row r="118" spans="1:5" ht="29.25">
      <c r="A118" s="14">
        <v>99</v>
      </c>
      <c r="B118" s="15" t="s">
        <v>59</v>
      </c>
      <c r="C118" s="16" t="s">
        <v>60</v>
      </c>
      <c r="D118" s="17">
        <v>0.115</v>
      </c>
      <c r="E118" s="26"/>
    </row>
    <row r="119" spans="1:5">
      <c r="A119" s="14">
        <v>100</v>
      </c>
      <c r="B119" s="15" t="s">
        <v>61</v>
      </c>
      <c r="C119" s="16" t="s">
        <v>57</v>
      </c>
      <c r="D119" s="18">
        <v>-2.9999999999999997E-4</v>
      </c>
      <c r="E119" s="26"/>
    </row>
    <row r="120" spans="1:5">
      <c r="A120" s="14">
        <v>101</v>
      </c>
      <c r="B120" s="15" t="s">
        <v>62</v>
      </c>
      <c r="C120" s="16" t="s">
        <v>57</v>
      </c>
      <c r="D120" s="18">
        <v>-2.0999999999999999E-3</v>
      </c>
      <c r="E120" s="26"/>
    </row>
    <row r="121" spans="1:5">
      <c r="A121" s="14">
        <v>102</v>
      </c>
      <c r="B121" s="15" t="s">
        <v>63</v>
      </c>
      <c r="C121" s="16" t="s">
        <v>64</v>
      </c>
      <c r="D121" s="18">
        <v>3.45</v>
      </c>
      <c r="E121" s="26"/>
    </row>
    <row r="122" spans="1:5" ht="19.5">
      <c r="A122" s="14">
        <v>103</v>
      </c>
      <c r="B122" s="15" t="s">
        <v>128</v>
      </c>
      <c r="C122" s="16" t="s">
        <v>32</v>
      </c>
      <c r="D122" s="18">
        <f>0.007</f>
        <v>7.0000000000000001E-3</v>
      </c>
      <c r="E122" s="26"/>
    </row>
    <row r="123" spans="1:5" ht="19.5">
      <c r="A123" s="14">
        <v>104</v>
      </c>
      <c r="B123" s="15" t="s">
        <v>129</v>
      </c>
      <c r="C123" s="16" t="s">
        <v>32</v>
      </c>
      <c r="D123" s="18">
        <v>7.0000000000000001E-3</v>
      </c>
      <c r="E123" s="26"/>
    </row>
    <row r="124" spans="1:5" ht="19.5">
      <c r="A124" s="14">
        <v>105</v>
      </c>
      <c r="B124" s="15" t="s">
        <v>130</v>
      </c>
      <c r="C124" s="16" t="s">
        <v>32</v>
      </c>
      <c r="D124" s="18">
        <v>7.0000000000000001E-3</v>
      </c>
      <c r="E124" s="26"/>
    </row>
    <row r="125" spans="1:5" ht="29.25">
      <c r="A125" s="14">
        <v>106</v>
      </c>
      <c r="B125" s="15" t="s">
        <v>110</v>
      </c>
      <c r="C125" s="16" t="s">
        <v>60</v>
      </c>
      <c r="D125" s="17">
        <v>0.14000000000000001</v>
      </c>
      <c r="E125" s="26"/>
    </row>
    <row r="126" spans="1:5" ht="39">
      <c r="A126" s="14">
        <v>107</v>
      </c>
      <c r="B126" s="15" t="s">
        <v>111</v>
      </c>
      <c r="C126" s="16" t="s">
        <v>112</v>
      </c>
      <c r="D126" s="17">
        <v>0.28000000000000003</v>
      </c>
      <c r="E126" s="26"/>
    </row>
    <row r="127" spans="1:5">
      <c r="A127" s="14">
        <v>108</v>
      </c>
      <c r="B127" s="15" t="s">
        <v>113</v>
      </c>
      <c r="C127" s="16" t="s">
        <v>114</v>
      </c>
      <c r="D127" s="18">
        <v>32.200000000000003</v>
      </c>
      <c r="E127" s="26"/>
    </row>
    <row r="128" spans="1:5" ht="19.5">
      <c r="A128" s="14">
        <v>109</v>
      </c>
      <c r="B128" s="15" t="s">
        <v>115</v>
      </c>
      <c r="C128" s="16" t="s">
        <v>116</v>
      </c>
      <c r="D128" s="18">
        <f>2.1</f>
        <v>2.1</v>
      </c>
      <c r="E128" s="26"/>
    </row>
    <row r="129" spans="1:5">
      <c r="A129" s="14">
        <v>110</v>
      </c>
      <c r="B129" s="15" t="s">
        <v>117</v>
      </c>
      <c r="C129" s="16" t="s">
        <v>16</v>
      </c>
      <c r="D129" s="18">
        <v>3.234</v>
      </c>
      <c r="E129" s="26"/>
    </row>
    <row r="130" spans="1:5">
      <c r="A130" s="14">
        <v>111</v>
      </c>
      <c r="B130" s="15" t="s">
        <v>118</v>
      </c>
      <c r="C130" s="16" t="s">
        <v>119</v>
      </c>
      <c r="D130" s="17">
        <v>3.1050000000000001E-2</v>
      </c>
      <c r="E130" s="26"/>
    </row>
    <row r="131" spans="1:5" ht="19.5">
      <c r="A131" s="14">
        <v>112</v>
      </c>
      <c r="B131" s="15" t="s">
        <v>131</v>
      </c>
      <c r="C131" s="16" t="s">
        <v>25</v>
      </c>
      <c r="D131" s="17">
        <v>0.03</v>
      </c>
      <c r="E131" s="26"/>
    </row>
    <row r="132" spans="1:5" ht="29.25">
      <c r="A132" s="14">
        <v>113</v>
      </c>
      <c r="B132" s="15" t="s">
        <v>78</v>
      </c>
      <c r="C132" s="16" t="s">
        <v>79</v>
      </c>
      <c r="D132" s="17">
        <v>0.25</v>
      </c>
      <c r="E132" s="26"/>
    </row>
    <row r="133" spans="1:5" ht="22.5" customHeight="1">
      <c r="A133" s="27" t="s">
        <v>132</v>
      </c>
      <c r="B133" s="28"/>
      <c r="C133" s="28"/>
      <c r="D133" s="28"/>
      <c r="E133" s="28"/>
    </row>
    <row r="134" spans="1:5" ht="19.5">
      <c r="A134" s="14">
        <v>114</v>
      </c>
      <c r="B134" s="15" t="s">
        <v>133</v>
      </c>
      <c r="C134" s="16" t="s">
        <v>134</v>
      </c>
      <c r="D134" s="17">
        <v>7.9100000000000004E-2</v>
      </c>
      <c r="E134" s="26"/>
    </row>
    <row r="135" spans="1:5">
      <c r="A135" s="14">
        <v>115</v>
      </c>
      <c r="B135" s="15" t="s">
        <v>135</v>
      </c>
      <c r="C135" s="16" t="s">
        <v>136</v>
      </c>
      <c r="D135" s="17">
        <v>0.06</v>
      </c>
      <c r="E135" s="26"/>
    </row>
    <row r="136" spans="1:5" ht="19.5">
      <c r="A136" s="14">
        <v>116</v>
      </c>
      <c r="B136" s="15" t="s">
        <v>43</v>
      </c>
      <c r="C136" s="16" t="s">
        <v>12</v>
      </c>
      <c r="D136" s="18">
        <v>12.585000000000001</v>
      </c>
      <c r="E136" s="26"/>
    </row>
    <row r="137" spans="1:5" ht="19.5">
      <c r="A137" s="14">
        <v>117</v>
      </c>
      <c r="B137" s="15" t="s">
        <v>44</v>
      </c>
      <c r="C137" s="16" t="s">
        <v>12</v>
      </c>
      <c r="D137" s="18">
        <v>12.585000000000001</v>
      </c>
      <c r="E137" s="26"/>
    </row>
    <row r="138" spans="1:5" ht="29.25">
      <c r="A138" s="14">
        <v>118</v>
      </c>
      <c r="B138" s="15" t="s">
        <v>137</v>
      </c>
      <c r="C138" s="16" t="s">
        <v>138</v>
      </c>
      <c r="D138" s="17">
        <v>0.113</v>
      </c>
      <c r="E138" s="26"/>
    </row>
    <row r="139" spans="1:5">
      <c r="A139" s="14">
        <v>119</v>
      </c>
      <c r="B139" s="15" t="s">
        <v>139</v>
      </c>
      <c r="C139" s="16" t="s">
        <v>55</v>
      </c>
      <c r="D139" s="17">
        <v>9.0399999999999994E-2</v>
      </c>
      <c r="E139" s="26"/>
    </row>
    <row r="140" spans="1:5" ht="19.5">
      <c r="A140" s="14">
        <v>120</v>
      </c>
      <c r="B140" s="15" t="s">
        <v>140</v>
      </c>
      <c r="C140" s="16" t="s">
        <v>141</v>
      </c>
      <c r="D140" s="17">
        <v>0.113</v>
      </c>
      <c r="E140" s="26"/>
    </row>
    <row r="141" spans="1:5" ht="19.5">
      <c r="A141" s="14">
        <v>121</v>
      </c>
      <c r="B141" s="15" t="s">
        <v>142</v>
      </c>
      <c r="C141" s="16" t="s">
        <v>57</v>
      </c>
      <c r="D141" s="17">
        <v>-10.92</v>
      </c>
      <c r="E141" s="26"/>
    </row>
    <row r="142" spans="1:5" ht="19.5">
      <c r="A142" s="14">
        <v>122</v>
      </c>
      <c r="B142" s="15" t="s">
        <v>143</v>
      </c>
      <c r="C142" s="16" t="s">
        <v>57</v>
      </c>
      <c r="D142" s="18">
        <v>10.92</v>
      </c>
      <c r="E142" s="26"/>
    </row>
    <row r="143" spans="1:5" ht="19.5">
      <c r="A143" s="14">
        <v>123</v>
      </c>
      <c r="B143" s="15" t="s">
        <v>144</v>
      </c>
      <c r="C143" s="16" t="s">
        <v>141</v>
      </c>
      <c r="D143" s="17">
        <v>0.113</v>
      </c>
      <c r="E143" s="26"/>
    </row>
    <row r="144" spans="1:5" ht="19.5">
      <c r="A144" s="14">
        <v>124</v>
      </c>
      <c r="B144" s="15" t="s">
        <v>143</v>
      </c>
      <c r="C144" s="16" t="s">
        <v>57</v>
      </c>
      <c r="D144" s="18">
        <v>8.2040000000000006</v>
      </c>
      <c r="E144" s="26"/>
    </row>
    <row r="145" spans="1:5" ht="19.5">
      <c r="A145" s="14">
        <v>125</v>
      </c>
      <c r="B145" s="15" t="s">
        <v>145</v>
      </c>
      <c r="C145" s="16" t="s">
        <v>146</v>
      </c>
      <c r="D145" s="17">
        <v>0.06</v>
      </c>
      <c r="E145" s="26"/>
    </row>
    <row r="146" spans="1:5">
      <c r="A146" s="14">
        <v>126</v>
      </c>
      <c r="B146" s="15" t="s">
        <v>147</v>
      </c>
      <c r="C146" s="16" t="s">
        <v>16</v>
      </c>
      <c r="D146" s="18">
        <f>0.312</f>
        <v>0.312</v>
      </c>
      <c r="E146" s="26"/>
    </row>
  </sheetData>
  <mergeCells count="11">
    <mergeCell ref="A133:E133"/>
    <mergeCell ref="A1:E4"/>
    <mergeCell ref="A8:E8"/>
    <mergeCell ref="A9:E9"/>
    <mergeCell ref="A10:E10"/>
    <mergeCell ref="A11:E11"/>
    <mergeCell ref="A15:E15"/>
    <mergeCell ref="A24:E24"/>
    <mergeCell ref="A44:E44"/>
    <mergeCell ref="A55:E55"/>
    <mergeCell ref="A109:E109"/>
  </mergeCells>
  <phoneticPr fontId="2" type="noConversion"/>
  <pageMargins left="0.39370078740157483" right="0.31496062992125984" top="0.43307086614173229" bottom="0.47244094488188981" header="0.23622047244094491" footer="0.27559055118110237"/>
  <pageSetup paperSize="9" scale="89" fitToHeight="100" orientation="portrait" r:id="rId1"/>
  <headerFooter alignWithMargins="0">
    <oddHeader>&amp;LЦентр ГРАНД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5 граф</vt:lpstr>
      <vt:lpstr>'Ведомость объемов работ 5 граф'!Заголовки_для_печати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PCS\u.iljina (WST-LEN-025)</dc:creator>
  <cp:lastModifiedBy>PCS\u.iljina (WST-LEN-025)</cp:lastModifiedBy>
  <cp:lastPrinted>2018-11-15T08:04:40Z</cp:lastPrinted>
  <dcterms:created xsi:type="dcterms:W3CDTF">2002-02-11T05:58:42Z</dcterms:created>
  <dcterms:modified xsi:type="dcterms:W3CDTF">2018-11-15T08:16:54Z</dcterms:modified>
</cp:coreProperties>
</file>